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Лен 28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S78" i="1"/>
  <c r="BF79" i="1" s="1"/>
  <c r="BP79" i="1" s="1"/>
  <c r="AD77" i="1"/>
  <c r="AD76" i="1"/>
  <c r="T76" i="1" s="1"/>
  <c r="AD75" i="1"/>
  <c r="T75" i="1" s="1"/>
  <c r="AD74" i="1"/>
  <c r="T74" i="1" s="1"/>
  <c r="AD73" i="1"/>
  <c r="T73" i="1" s="1"/>
  <c r="AD72" i="1"/>
  <c r="AD71" i="1"/>
  <c r="T71" i="1"/>
  <c r="AD70" i="1"/>
  <c r="T70" i="1"/>
  <c r="AD69" i="1"/>
  <c r="T69" i="1"/>
  <c r="AN68" i="1"/>
  <c r="AD68" i="1"/>
  <c r="T68" i="1" s="1"/>
  <c r="AD67" i="1"/>
  <c r="AD66" i="1"/>
  <c r="T66" i="1"/>
  <c r="AD65" i="1"/>
  <c r="T65" i="1"/>
  <c r="AD64" i="1"/>
  <c r="T64" i="1"/>
  <c r="AD63" i="1"/>
  <c r="T63" i="1"/>
  <c r="AX54" i="1"/>
  <c r="AN54" i="1"/>
  <c r="AD34" i="1"/>
  <c r="Q25" i="1"/>
  <c r="P23" i="1"/>
  <c r="AX14" i="1"/>
  <c r="T54" i="1" l="1"/>
  <c r="AD40" i="1"/>
  <c r="AD45" i="1"/>
  <c r="T45" i="1" s="1"/>
  <c r="AD37" i="1"/>
  <c r="T37" i="1" s="1"/>
  <c r="T34" i="1"/>
  <c r="AD54" i="1"/>
</calcChain>
</file>

<file path=xl/sharedStrings.xml><?xml version="1.0" encoding="utf-8"?>
<sst xmlns="http://schemas.openxmlformats.org/spreadsheetml/2006/main" count="180" uniqueCount="148">
  <si>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</si>
  <si>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</si>
  <si>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</si>
  <si>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</si>
  <si>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</si>
  <si>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ул.Ленская д.28</t>
    </r>
    <r>
      <rPr>
        <b/>
        <sz val="8"/>
        <rFont val="Times New Roman"/>
        <family val="1"/>
        <charset val="204"/>
      </rPr>
      <t xml:space="preserve">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</si>
  <si>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</si>
  <si>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</si>
  <si>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</si>
  <si>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</si>
  <si>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</si>
  <si>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</si>
  <si>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</si>
  <si>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</si>
  <si>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</si>
  <si>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</si>
  <si>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</si>
  <si>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</si>
  <si>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</si>
  <si>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</si>
  <si>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</si>
  <si>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</si>
  <si>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</si>
  <si>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</si>
  <si>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</si>
  <si>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</si>
  <si>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</si>
  <si>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</si>
  <si>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</si>
  <si>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</si>
  <si>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</si>
  <si>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</si>
  <si>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</si>
  <si>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</si>
  <si>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</si>
  <si>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</si>
  <si>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</si>
  <si>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</si>
  <si>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</si>
  <si>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</si>
  <si>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П 44/17/1989</t>
  </si>
  <si>
    <t xml:space="preserve">Кол-во  этажей  </t>
  </si>
  <si>
    <t>17</t>
  </si>
  <si>
    <t xml:space="preserve">Подъездов  </t>
  </si>
  <si>
    <t>9</t>
  </si>
  <si>
    <t xml:space="preserve">Квартир </t>
  </si>
  <si>
    <t>580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</si>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</sst>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8"/>
  <sheetViews>
    <sheetView tabSelected="1" topLeftCell="A54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43" width="2.33203125" style="1" customWidth="1"/>
    <col min="44" max="44" width="2.1640625" style="1" customWidth="1"/>
    <col min="45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4195449.54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934709.61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311569.87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33729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31954.9</v>
      </c>
      <c r="AD23" s="30"/>
      <c r="AE23" s="30"/>
      <c r="AF23" s="30"/>
      <c r="AG23" s="30"/>
      <c r="AH23" s="30"/>
      <c r="AI23" s="30"/>
      <c r="AJ23" s="30"/>
      <c r="AK23" s="30">
        <v>1774.1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31954.9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52</v>
      </c>
      <c r="B33" s="66"/>
      <c r="C33" s="66"/>
      <c r="D33" s="66"/>
      <c r="E33" s="66" t="s">
        <v>53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54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55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56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6" t="s">
        <v>57</v>
      </c>
      <c r="B34" s="66"/>
      <c r="C34" s="66"/>
      <c r="D34" s="66"/>
      <c r="E34" s="67" t="s">
        <v>58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3260739.93+AD34</f>
        <v>4195449.54</v>
      </c>
      <c r="U34" s="68"/>
      <c r="V34" s="68"/>
      <c r="W34" s="68"/>
      <c r="X34" s="68"/>
      <c r="Y34" s="68"/>
      <c r="Z34" s="68"/>
      <c r="AA34" s="68"/>
      <c r="AB34" s="68"/>
      <c r="AC34" s="68"/>
      <c r="AD34" s="69">
        <f>ROUND(BG14*3,2)</f>
        <v>934709.61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6"/>
      <c r="B35" s="66"/>
      <c r="C35" s="66"/>
      <c r="D35" s="66"/>
      <c r="E35" s="73" t="s">
        <v>59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7" t="s">
        <v>60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61</v>
      </c>
      <c r="Q36" s="78"/>
      <c r="R36" s="78"/>
      <c r="S36" s="7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 t="s">
        <v>62</v>
      </c>
      <c r="B37" s="66"/>
      <c r="C37" s="66"/>
      <c r="D37" s="66"/>
      <c r="E37" s="67" t="s">
        <v>63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3260739.93+AD37</f>
        <v>4195449.54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f>+AD34</f>
        <v>934709.61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/>
      <c r="B38" s="66"/>
      <c r="C38" s="66"/>
      <c r="D38" s="66"/>
      <c r="E38" s="73" t="s">
        <v>64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7" t="s">
        <v>65</v>
      </c>
      <c r="F39" s="77"/>
      <c r="G39" s="77"/>
      <c r="H39" s="77"/>
      <c r="I39" s="78" t="s">
        <v>61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 t="s">
        <v>66</v>
      </c>
      <c r="B40" s="66"/>
      <c r="C40" s="66"/>
      <c r="D40" s="66"/>
      <c r="E40" s="67" t="s">
        <v>67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49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3" t="s">
        <v>68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69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70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71</v>
      </c>
      <c r="F44" s="87"/>
      <c r="G44" s="87"/>
      <c r="H44" s="87"/>
      <c r="I44" s="87"/>
      <c r="J44" s="87"/>
      <c r="K44" s="87"/>
      <c r="L44" s="87"/>
      <c r="M44" s="78" t="s">
        <v>61</v>
      </c>
      <c r="N44" s="78"/>
      <c r="O44" s="78"/>
      <c r="P44" s="78"/>
      <c r="Q44" s="78"/>
      <c r="R44" s="78"/>
      <c r="S44" s="78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72</v>
      </c>
      <c r="B45" s="66"/>
      <c r="C45" s="66"/>
      <c r="D45" s="66"/>
      <c r="E45" s="88" t="s">
        <v>73</v>
      </c>
      <c r="F45" s="88"/>
      <c r="G45" s="88"/>
      <c r="H45" s="88"/>
      <c r="I45" s="88"/>
      <c r="J45" s="88"/>
      <c r="K45" s="89" t="s">
        <v>74</v>
      </c>
      <c r="L45" s="89"/>
      <c r="M45" s="89"/>
      <c r="N45" s="89"/>
      <c r="O45" s="89"/>
      <c r="P45" s="89"/>
      <c r="Q45" s="89"/>
      <c r="R45" s="89"/>
      <c r="S45" s="89"/>
      <c r="T45" s="82">
        <f>3260739.93+AD45</f>
        <v>4195449.54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934709.61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3" t="s">
        <v>75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76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77</v>
      </c>
      <c r="F48" s="92"/>
      <c r="G48" s="92"/>
      <c r="H48" s="92"/>
      <c r="I48" s="93" t="s">
        <v>78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79</v>
      </c>
      <c r="F49" s="87"/>
      <c r="G49" s="87"/>
      <c r="H49" s="78" t="s">
        <v>61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0"/>
      <c r="B50" s="94"/>
      <c r="C50" s="94"/>
      <c r="D50" s="94"/>
      <c r="E50" s="95" t="s">
        <v>47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64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79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1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3" t="s">
        <v>80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81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ht="12.75" x14ac:dyDescent="0.2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82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83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3" t="s">
        <v>52</v>
      </c>
      <c r="B53" s="103"/>
      <c r="C53" s="103"/>
      <c r="D53" s="103"/>
      <c r="E53" s="103" t="s">
        <v>53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 t="s">
        <v>54</v>
      </c>
      <c r="U53" s="104"/>
      <c r="V53" s="104"/>
      <c r="W53" s="104"/>
      <c r="X53" s="104"/>
      <c r="Y53" s="104"/>
      <c r="Z53" s="104"/>
      <c r="AA53" s="104"/>
      <c r="AB53" s="104"/>
      <c r="AC53" s="104"/>
      <c r="AD53" s="104" t="s">
        <v>55</v>
      </c>
      <c r="AE53" s="104"/>
      <c r="AF53" s="104"/>
      <c r="AG53" s="104"/>
      <c r="AH53" s="104"/>
      <c r="AI53" s="104"/>
      <c r="AJ53" s="104"/>
      <c r="AK53" s="104"/>
      <c r="AL53" s="104"/>
      <c r="AM53" s="104"/>
      <c r="AN53" s="104" t="s">
        <v>84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 t="s">
        <v>85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104" t="s">
        <v>56</v>
      </c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</row>
    <row r="54" spans="1:72" ht="12.75" x14ac:dyDescent="0.2">
      <c r="A54" s="103" t="s">
        <v>86</v>
      </c>
      <c r="B54" s="103"/>
      <c r="C54" s="103"/>
      <c r="D54" s="103"/>
      <c r="E54" s="82" t="s">
        <v>87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SUM(T63:AC77)</f>
        <v>9928468.4400000013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SUM(AD63:AM77)</f>
        <v>3298714.5399999996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SUM(AN63:AW77)</f>
        <v>2439392.6799999997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SUM(AX63:BG77)</f>
        <v>859321.86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104" t="s">
        <v>88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/>
      <c r="B55" s="103"/>
      <c r="C55" s="103"/>
      <c r="D55" s="103"/>
      <c r="E55" s="105" t="s">
        <v>89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90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3.5" customHeight="1" x14ac:dyDescent="0.2">
      <c r="A57" s="103"/>
      <c r="B57" s="103"/>
      <c r="C57" s="103"/>
      <c r="D57" s="103"/>
      <c r="E57" s="105" t="s">
        <v>91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2.75" x14ac:dyDescent="0.2">
      <c r="A58" s="103"/>
      <c r="B58" s="103"/>
      <c r="C58" s="103"/>
      <c r="D58" s="103"/>
      <c r="E58" s="105" t="s">
        <v>92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93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6" t="s">
        <v>94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7" t="s">
        <v>79</v>
      </c>
      <c r="F61" s="107"/>
      <c r="G61" s="107"/>
      <c r="H61" s="108" t="s">
        <v>61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9" t="s">
        <v>95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27" customHeight="1" x14ac:dyDescent="0.2">
      <c r="A63" s="103" t="s">
        <v>96</v>
      </c>
      <c r="B63" s="103"/>
      <c r="C63" s="103"/>
      <c r="D63" s="103"/>
      <c r="E63" s="110" t="s">
        <v>97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2">
        <f>953604.54+AD63</f>
        <v>1271472.72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+AN63+AX63</f>
        <v>317868.18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11">
        <v>317868.18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2"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55.5" customHeight="1" x14ac:dyDescent="0.2">
      <c r="A64" s="103" t="s">
        <v>98</v>
      </c>
      <c r="B64" s="103"/>
      <c r="C64" s="103"/>
      <c r="D64" s="103"/>
      <c r="E64" s="110" t="s">
        <v>99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1299245.24+AD64</f>
        <v>1735488.17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 t="shared" ref="AD64:AD77" si="0">+AN64+AX64</f>
        <v>436242.93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v>436242.93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27" customHeight="1" x14ac:dyDescent="0.2">
      <c r="A65" s="103" t="s">
        <v>100</v>
      </c>
      <c r="B65" s="103"/>
      <c r="C65" s="103"/>
      <c r="D65" s="103"/>
      <c r="E65" s="110" t="s">
        <v>101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296732.79+AD65</f>
        <v>396309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si="0"/>
        <v>99576.209999999992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v>7766.82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91809.39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27" customHeight="1" x14ac:dyDescent="0.2">
      <c r="A66" s="103" t="s">
        <v>102</v>
      </c>
      <c r="B66" s="103"/>
      <c r="C66" s="103"/>
      <c r="D66" s="103"/>
      <c r="E66" s="110" t="s">
        <v>103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283975.09+AD66</f>
        <v>379324.39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95349.3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2">
        <v>0</v>
      </c>
      <c r="AO66" s="112"/>
      <c r="AP66" s="112"/>
      <c r="AQ66" s="112"/>
      <c r="AR66" s="112"/>
      <c r="AS66" s="112"/>
      <c r="AT66" s="112"/>
      <c r="AU66" s="112"/>
      <c r="AV66" s="112"/>
      <c r="AW66" s="112"/>
      <c r="AX66" s="112">
        <v>95349.3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54.75" customHeight="1" x14ac:dyDescent="0.2">
      <c r="A67" s="103" t="s">
        <v>104</v>
      </c>
      <c r="B67" s="103"/>
      <c r="C67" s="103"/>
      <c r="D67" s="103"/>
      <c r="E67" s="110" t="s">
        <v>105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f t="shared" si="0"/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76.5" customHeight="1" x14ac:dyDescent="0.2">
      <c r="A68" s="103" t="s">
        <v>106</v>
      </c>
      <c r="B68" s="103"/>
      <c r="C68" s="103"/>
      <c r="D68" s="103"/>
      <c r="E68" s="110" t="s">
        <v>107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f>1781227.29+AD68</f>
        <v>3490202.19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1708974.9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1">
        <f>885742.66+831783.11-40011.02</f>
        <v>1677514.75</v>
      </c>
      <c r="AO68" s="111"/>
      <c r="AP68" s="111"/>
      <c r="AQ68" s="111"/>
      <c r="AR68" s="111"/>
      <c r="AS68" s="111"/>
      <c r="AT68" s="111"/>
      <c r="AU68" s="111"/>
      <c r="AV68" s="111"/>
      <c r="AW68" s="111"/>
      <c r="AX68" s="112">
        <v>31460.15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81.75" customHeight="1" x14ac:dyDescent="0.2">
      <c r="A69" s="103" t="s">
        <v>108</v>
      </c>
      <c r="B69" s="103"/>
      <c r="C69" s="103"/>
      <c r="D69" s="103"/>
      <c r="E69" s="110" t="s">
        <v>109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f>901420.56+AD69</f>
        <v>1199065.5900000001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297645.03000000003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2">
        <v>0</v>
      </c>
      <c r="AO69" s="112"/>
      <c r="AP69" s="112"/>
      <c r="AQ69" s="112"/>
      <c r="AR69" s="112"/>
      <c r="AS69" s="112"/>
      <c r="AT69" s="112"/>
      <c r="AU69" s="112"/>
      <c r="AV69" s="112"/>
      <c r="AW69" s="112"/>
      <c r="AX69" s="112">
        <v>297645.03000000003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54.75" customHeight="1" x14ac:dyDescent="0.2">
      <c r="A70" s="103" t="s">
        <v>110</v>
      </c>
      <c r="B70" s="103"/>
      <c r="C70" s="103"/>
      <c r="D70" s="103"/>
      <c r="E70" s="110" t="s">
        <v>111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f>263291.02+AD70</f>
        <v>376130.03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112839.01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v>112839.01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56.25" customHeight="1" x14ac:dyDescent="0.2">
      <c r="A71" s="103" t="s">
        <v>112</v>
      </c>
      <c r="B71" s="103"/>
      <c r="C71" s="103"/>
      <c r="D71" s="103"/>
      <c r="E71" s="110" t="s">
        <v>113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24638.4+AD71</f>
        <v>24638.400000000001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0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v>0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69.75" customHeight="1" x14ac:dyDescent="0.2">
      <c r="A72" s="103" t="s">
        <v>114</v>
      </c>
      <c r="B72" s="103"/>
      <c r="C72" s="103"/>
      <c r="D72" s="103"/>
      <c r="E72" s="110" t="s">
        <v>115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47.25" customHeight="1" x14ac:dyDescent="0.2">
      <c r="A73" s="103" t="s">
        <v>116</v>
      </c>
      <c r="B73" s="103"/>
      <c r="C73" s="103"/>
      <c r="D73" s="103"/>
      <c r="E73" s="110" t="s">
        <v>117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f>98301.6+AD73</f>
        <v>131068.8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32767.200000000001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32767.200000000001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72.75" customHeight="1" x14ac:dyDescent="0.2">
      <c r="A74" s="103" t="s">
        <v>118</v>
      </c>
      <c r="B74" s="103"/>
      <c r="C74" s="103"/>
      <c r="D74" s="103"/>
      <c r="E74" s="110" t="s">
        <v>119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306172.47+AD74</f>
        <v>427883.63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0"/>
        <v>121711.16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v>121711.16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27" customHeight="1" x14ac:dyDescent="0.2">
      <c r="A75" s="103" t="s">
        <v>120</v>
      </c>
      <c r="B75" s="103"/>
      <c r="C75" s="103"/>
      <c r="D75" s="103"/>
      <c r="E75" s="110" t="s">
        <v>121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108904.41+AD75</f>
        <v>121543.48000000001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12639.07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v>12639.07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48" customHeight="1" x14ac:dyDescent="0.2">
      <c r="A76" s="103" t="s">
        <v>122</v>
      </c>
      <c r="B76" s="103"/>
      <c r="C76" s="103"/>
      <c r="D76" s="103"/>
      <c r="E76" s="110" t="s">
        <v>123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312240.49+AD76</f>
        <v>375342.04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63101.549999999996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1">
        <v>0</v>
      </c>
      <c r="AO76" s="111"/>
      <c r="AP76" s="111"/>
      <c r="AQ76" s="111"/>
      <c r="AR76" s="111"/>
      <c r="AS76" s="111"/>
      <c r="AT76" s="111"/>
      <c r="AU76" s="111"/>
      <c r="AV76" s="111"/>
      <c r="AW76" s="111"/>
      <c r="AX76" s="112">
        <v>63101.549999999996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72.75" customHeight="1" x14ac:dyDescent="0.2">
      <c r="A77" s="103" t="s">
        <v>124</v>
      </c>
      <c r="B77" s="103"/>
      <c r="C77" s="103"/>
      <c r="D77" s="103"/>
      <c r="E77" s="110" t="s">
        <v>125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f t="shared" si="0"/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2">
        <v>0</v>
      </c>
      <c r="AO77" s="112"/>
      <c r="AP77" s="112"/>
      <c r="AQ77" s="112"/>
      <c r="AR77" s="112"/>
      <c r="AS77" s="112"/>
      <c r="AT77" s="112"/>
      <c r="AU77" s="112"/>
      <c r="AV77" s="112"/>
      <c r="AW77" s="112"/>
      <c r="AX77" s="112">
        <v>0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12.75" x14ac:dyDescent="0.2">
      <c r="A78" s="103" t="s">
        <v>126</v>
      </c>
      <c r="B78" s="103"/>
      <c r="C78" s="103"/>
      <c r="D78" s="103"/>
      <c r="E78" s="113" t="s">
        <v>127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4" t="s">
        <v>128</v>
      </c>
      <c r="AI78" s="114"/>
      <c r="AJ78" s="114"/>
      <c r="AK78" s="114"/>
      <c r="AL78" s="114"/>
      <c r="AM78" s="115"/>
      <c r="AN78" s="116" t="s">
        <v>79</v>
      </c>
      <c r="AO78" s="116"/>
      <c r="AP78" s="116"/>
      <c r="AQ78" s="116"/>
      <c r="AR78" s="116"/>
      <c r="AS78" s="30">
        <f>ROUND(P23*BQ16*12,2)</f>
        <v>9928468.4399999995</v>
      </c>
      <c r="AT78" s="30"/>
      <c r="AU78" s="30"/>
      <c r="AV78" s="30"/>
      <c r="AW78" s="30"/>
      <c r="AX78" s="30"/>
      <c r="AY78" s="30"/>
      <c r="AZ78" s="30"/>
      <c r="BA78" s="117" t="s">
        <v>24</v>
      </c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</row>
    <row r="79" spans="1:72" ht="11.25" customHeight="1" x14ac:dyDescent="0.2">
      <c r="A79" s="103"/>
      <c r="B79" s="103"/>
      <c r="C79" s="103"/>
      <c r="D79" s="103"/>
      <c r="E79" s="118" t="s">
        <v>129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 t="s">
        <v>130</v>
      </c>
      <c r="AH79" s="119"/>
      <c r="AI79" s="119"/>
      <c r="AJ79" s="119"/>
      <c r="AK79" s="119"/>
      <c r="AL79" s="119"/>
      <c r="AM79" s="119"/>
      <c r="AN79" s="120" t="s">
        <v>16</v>
      </c>
      <c r="AO79" s="120"/>
      <c r="AP79" s="120"/>
      <c r="AQ79" s="120"/>
      <c r="AR79" s="120"/>
      <c r="AS79" s="30"/>
      <c r="AT79" s="30"/>
      <c r="AU79" s="30"/>
      <c r="AV79" s="30"/>
      <c r="AW79" s="30"/>
      <c r="AX79" s="30"/>
      <c r="AY79" s="30"/>
      <c r="AZ79" s="30"/>
      <c r="BA79" s="121" t="s">
        <v>17</v>
      </c>
      <c r="BB79" s="121"/>
      <c r="BC79" s="121"/>
      <c r="BD79" s="121"/>
      <c r="BE79" s="121"/>
      <c r="BF79" s="30">
        <f>ROUND(AS78/4,2)</f>
        <v>2482117.11</v>
      </c>
      <c r="BG79" s="30"/>
      <c r="BH79" s="30"/>
      <c r="BI79" s="30"/>
      <c r="BJ79" s="30"/>
      <c r="BK79" s="30"/>
      <c r="BL79" s="121" t="s">
        <v>18</v>
      </c>
      <c r="BM79" s="121"/>
      <c r="BN79" s="121"/>
      <c r="BO79" s="121"/>
      <c r="BP79" s="30">
        <f>ROUND(BF79/3,2)</f>
        <v>827372.37</v>
      </c>
      <c r="BQ79" s="30"/>
      <c r="BR79" s="30"/>
      <c r="BS79" s="30"/>
      <c r="BT79" s="30"/>
    </row>
    <row r="80" spans="1:72" ht="11.25" customHeight="1" x14ac:dyDescent="0.2">
      <c r="A80" s="103"/>
      <c r="B80" s="103"/>
      <c r="C80" s="103"/>
      <c r="D80" s="10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19"/>
      <c r="AK80" s="119"/>
      <c r="AL80" s="119"/>
      <c r="AM80" s="119"/>
      <c r="AN80" s="120"/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/>
      <c r="BB80" s="121"/>
      <c r="BC80" s="121"/>
      <c r="BD80" s="121"/>
      <c r="BE80" s="121"/>
      <c r="BF80" s="30"/>
      <c r="BG80" s="30"/>
      <c r="BH80" s="30"/>
      <c r="BI80" s="30"/>
      <c r="BJ80" s="30"/>
      <c r="BK80" s="30"/>
      <c r="BL80" s="121"/>
      <c r="BM80" s="121"/>
      <c r="BN80" s="121"/>
      <c r="BO80" s="121"/>
      <c r="BP80" s="30"/>
      <c r="BQ80" s="30"/>
      <c r="BR80" s="30"/>
      <c r="BS80" s="30"/>
      <c r="BT80" s="30"/>
    </row>
    <row r="81" spans="1:72" ht="12.75" x14ac:dyDescent="0.2">
      <c r="A81" s="103"/>
      <c r="B81" s="103"/>
      <c r="C81" s="103"/>
      <c r="D81" s="103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 t="s">
        <v>131</v>
      </c>
      <c r="AC81" s="125" t="s">
        <v>132</v>
      </c>
      <c r="AD81" s="123"/>
      <c r="AE81" s="123"/>
      <c r="AF81" s="123"/>
      <c r="AG81" s="126"/>
      <c r="AH81" s="126"/>
      <c r="AI81" s="126"/>
      <c r="AJ81" s="126"/>
      <c r="AK81" s="126"/>
      <c r="AL81" s="126"/>
      <c r="AM81" s="127"/>
      <c r="AN81" s="121" t="s">
        <v>133</v>
      </c>
      <c r="AO81" s="121"/>
      <c r="AP81" s="121"/>
      <c r="AQ81" s="121"/>
      <c r="AR81" s="121"/>
      <c r="AS81" s="30">
        <f>ROUND(AC23*BQ16*12,2)</f>
        <v>9406244.3599999994</v>
      </c>
      <c r="AT81" s="30"/>
      <c r="AU81" s="30"/>
      <c r="AV81" s="30"/>
      <c r="AW81" s="30"/>
      <c r="AX81" s="30"/>
      <c r="AY81" s="30"/>
      <c r="AZ81" s="30"/>
      <c r="BA81" s="121" t="s">
        <v>17</v>
      </c>
      <c r="BB81" s="121"/>
      <c r="BC81" s="121"/>
      <c r="BD81" s="121"/>
      <c r="BE81" s="121"/>
      <c r="BF81" s="30">
        <f>ROUND(AS81/4,2)</f>
        <v>2351561.09</v>
      </c>
      <c r="BG81" s="30"/>
      <c r="BH81" s="30"/>
      <c r="BI81" s="30"/>
      <c r="BJ81" s="30"/>
      <c r="BK81" s="30"/>
      <c r="BL81" s="121" t="s">
        <v>18</v>
      </c>
      <c r="BM81" s="121"/>
      <c r="BN81" s="121"/>
      <c r="BO81" s="121"/>
      <c r="BP81" s="30">
        <f>ROUND(BF81/3,2)</f>
        <v>783853.7</v>
      </c>
      <c r="BQ81" s="30"/>
      <c r="BR81" s="30"/>
      <c r="BS81" s="30"/>
      <c r="BT81" s="30"/>
    </row>
    <row r="83" spans="1:72" ht="12" x14ac:dyDescent="0.2">
      <c r="E83" s="128" t="s">
        <v>134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72" ht="12" x14ac:dyDescent="0.2">
      <c r="E84" s="128" t="s">
        <v>135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136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137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8" spans="1:72" s="129" customFormat="1" ht="12.75" x14ac:dyDescent="0.2"/>
    <row r="90" spans="1:72" ht="15" x14ac:dyDescent="0.25">
      <c r="A90" s="130"/>
      <c r="B90" s="130"/>
      <c r="C90" s="130"/>
      <c r="D90" s="130"/>
      <c r="E90" s="131" t="s">
        <v>138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0" t="s">
        <v>139</v>
      </c>
      <c r="AU90" s="133" t="s">
        <v>140</v>
      </c>
      <c r="AV90" s="133"/>
      <c r="AW90" s="133"/>
      <c r="AX90" s="133"/>
      <c r="AY90" s="133"/>
      <c r="AZ90" s="133"/>
      <c r="BA90" s="133"/>
      <c r="BB90" s="133"/>
      <c r="BC90" s="133"/>
      <c r="BD90" s="133"/>
      <c r="BE90" s="130" t="s">
        <v>139</v>
      </c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</row>
    <row r="91" spans="1:72" ht="15" x14ac:dyDescent="0.25">
      <c r="A91" s="130"/>
      <c r="B91" s="130"/>
      <c r="C91" s="130"/>
      <c r="D91" s="130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0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6" t="s">
        <v>141</v>
      </c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0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0" t="s">
        <v>139</v>
      </c>
      <c r="AU93" s="133" t="s">
        <v>142</v>
      </c>
      <c r="AV93" s="133"/>
      <c r="AW93" s="133"/>
      <c r="AX93" s="133"/>
      <c r="AY93" s="133"/>
      <c r="AZ93" s="133"/>
      <c r="BA93" s="133"/>
      <c r="BB93" s="133"/>
      <c r="BC93" s="133"/>
      <c r="BD93" s="133"/>
      <c r="BE93" s="130" t="s">
        <v>139</v>
      </c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2.75" x14ac:dyDescent="0.2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 t="s">
        <v>143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 t="s">
        <v>144</v>
      </c>
      <c r="AY97" s="129"/>
      <c r="AZ97" s="129"/>
      <c r="BA97" s="129"/>
      <c r="BB97" s="129"/>
      <c r="BC97" s="129"/>
      <c r="BD97" s="137" t="s">
        <v>145</v>
      </c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146</v>
      </c>
      <c r="AY98" s="129"/>
      <c r="AZ98" s="129"/>
      <c r="BA98" s="129"/>
      <c r="BB98" s="137" t="s">
        <v>147</v>
      </c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</sheetData>
  <mergeCells count="281">
    <mergeCell ref="BD97:BR97"/>
    <mergeCell ref="BB98:BR98"/>
    <mergeCell ref="E90:W90"/>
    <mergeCell ref="X90:AS90"/>
    <mergeCell ref="AU90:BD90"/>
    <mergeCell ref="E93:V93"/>
    <mergeCell ref="X93:AS93"/>
    <mergeCell ref="AU93:BD93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36" bottom="0.18" header="0.33" footer="0.17"/>
  <pageSetup paperSize="9" scale="94" orientation="landscape" r:id="rId1"/>
  <headerFooter alignWithMargins="0"/>
  <rowBreaks count="4" manualBreakCount="4">
    <brk id="49" max="16383" man="1"/>
    <brk id="198" max="65535" man="1"/>
    <brk id="297" max="65535" man="1"/>
    <brk id="39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 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2013-03-26T11:02:09Z</dcterms:created>
  <dcterms:modified xsi:type="dcterms:W3CDTF">2013-03-26T11:02:17Z</dcterms:modified>
</cp:coreProperties>
</file>